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ozpočet 2013 čerpanie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<sst xmlns="http://schemas.openxmlformats.org/spreadsheetml/2006/main" count="62" uniqueCount="59">
  <si>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Príjmy bežného roka</t>
  </si>
  <si>
    <t>Úroky</t>
  </si>
  <si>
    <t>Príjmy celkom:</t>
  </si>
  <si>
    <t>Výdavky</t>
  </si>
  <si>
    <t>Výdavky celkom:</t>
  </si>
  <si>
    <t>príjmy:</t>
  </si>
  <si>
    <t>výdavky:</t>
  </si>
  <si>
    <t>rozdiel:</t>
  </si>
  <si>
    <t>Zostatok BÚ, pokladňa:</t>
  </si>
  <si>
    <t>z toho - BÚ</t>
  </si>
  <si>
    <t>Členské príspevky</t>
  </si>
  <si>
    <t xml:space="preserve">                                   - pokladňa TR</t>
  </si>
  <si>
    <t>Spracovala: Ing. Eva Mališová</t>
  </si>
  <si>
    <t>Zostatok z minulého roku</t>
  </si>
  <si>
    <t>Príspevky na snem a konferenciu</t>
  </si>
  <si>
    <t>Príspevky na vzdelávanie</t>
  </si>
  <si>
    <t xml:space="preserve">Príjmy z aktivít APUMS </t>
  </si>
  <si>
    <t>Na snem, radu  a konferenciu</t>
  </si>
  <si>
    <t xml:space="preserve">Na vzdelávanie </t>
  </si>
  <si>
    <t>Prevádzka - na kanceláriu</t>
  </si>
  <si>
    <t>z toho: -  materiálové výdavky</t>
  </si>
  <si>
    <t xml:space="preserve">            - cestovné náhrady</t>
  </si>
  <si>
    <t xml:space="preserve">            - reprezentačný fond</t>
  </si>
  <si>
    <t xml:space="preserve">            - telefón, poštovné, internet</t>
  </si>
  <si>
    <t xml:space="preserve">            - mzda výkonného predsedu</t>
  </si>
  <si>
    <t xml:space="preserve">            - ostatné mzdy a odmeny</t>
  </si>
  <si>
    <t xml:space="preserve">            - odvody do fondov</t>
  </si>
  <si>
    <t xml:space="preserve">            - nájomné</t>
  </si>
  <si>
    <t xml:space="preserve">            - web stránka</t>
  </si>
  <si>
    <t>Spolufinancovanie projektov</t>
  </si>
  <si>
    <t>Medzinárodné vzťahy APÚMS SR</t>
  </si>
  <si>
    <t>Služby a odmeny na zmluvu</t>
  </si>
  <si>
    <r>
      <t xml:space="preserve">Ostatné </t>
    </r>
    <r>
      <rPr>
        <sz val="11"/>
        <rFont val="Arial"/>
        <family val="2"/>
      </rPr>
      <t>(poplatky banke, daň)</t>
    </r>
  </si>
  <si>
    <t xml:space="preserve">            - stravné</t>
  </si>
  <si>
    <t>Rozdiel</t>
  </si>
  <si>
    <t>Návrh rozpočtu</t>
  </si>
  <si>
    <t xml:space="preserve">Skutočnosť
</t>
  </si>
  <si>
    <t xml:space="preserve">Skutočnosť 
</t>
  </si>
  <si>
    <t>Pokladňa SF</t>
  </si>
  <si>
    <t>Tvorba</t>
  </si>
  <si>
    <t>Výdaj</t>
  </si>
  <si>
    <t xml:space="preserve">  február 2013</t>
  </si>
  <si>
    <t xml:space="preserve">   marec 2013</t>
  </si>
  <si>
    <t xml:space="preserve">   apríl 2013</t>
  </si>
  <si>
    <t xml:space="preserve">   máj 2013</t>
  </si>
  <si>
    <t xml:space="preserve">   jún 2013</t>
  </si>
  <si>
    <t xml:space="preserve">   júl 2013</t>
  </si>
  <si>
    <t xml:space="preserve">   august 2013</t>
  </si>
  <si>
    <t xml:space="preserve">   september 2013</t>
  </si>
  <si>
    <t xml:space="preserve">   október 2013</t>
  </si>
  <si>
    <t xml:space="preserve">   november 2013</t>
  </si>
  <si>
    <t xml:space="preserve">   december 2013</t>
  </si>
  <si>
    <t>SPOLU</t>
  </si>
  <si>
    <t xml:space="preserve">            - čerpanie SF</t>
  </si>
  <si>
    <t xml:space="preserve">                                   - pokladňa SF</t>
  </si>
  <si>
    <t xml:space="preserve">            - tvorba a SF</t>
  </si>
  <si>
    <t>Príjem do SF</t>
  </si>
  <si>
    <t xml:space="preserve">                  Čerpanie rozpočtu k 30.9.2013</t>
  </si>
  <si>
    <t>Turč. Teplice 10.10.2013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</si>
</sst>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;[Red]\-#,##0.00\ [$€-1]"/>
    <numFmt numFmtId="173" formatCode="0.0"/>
    <numFmt numFmtId="174" formatCode="[$-41B]d\.\ mmmm\ yyyy"/>
    <numFmt numFmtId="175" formatCode="d/m/yyyy;@"/>
    <numFmt numFmtId="176" formatCode="#,##0.00\ [$€-1]"/>
    <numFmt numFmtId="177" formatCode="#,##0.00\ _S_k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#,##0\ &quot;Kč&quot;;\-#,##0\ &quot;Kč&quot;"/>
    <numFmt numFmtId="190" formatCode="#,##0\ &quot;Kč&quot;;[Red]\-#,##0\ &quot;Kč&quot;"/>
    <numFmt numFmtId="191" formatCode="#,##0.00\ &quot;Kč&quot;;\-#,##0.00\ &quot;Kč&quot;"/>
    <numFmt numFmtId="192" formatCode="#,##0.00\ &quot;Kč&quot;;[Red]\-#,##0.00\ &quot;Kč&quot;"/>
    <numFmt numFmtId="193" formatCode="_-* #,##0\ &quot;Kč&quot;_-;\-* #,##0\ &quot;Kč&quot;_-;_-* &quot;-&quot;\ &quot;Kč&quot;_-;_-@_-"/>
    <numFmt numFmtId="194" formatCode="_-* #,##0\ _K_č_-;\-* #,##0\ _K_č_-;_-* &quot;-&quot;\ _K_č_-;_-@_-"/>
    <numFmt numFmtId="195" formatCode="_-* #,##0.00\ &quot;Kč&quot;_-;\-* #,##0.00\ &quot;Kč&quot;_-;_-* &quot;-&quot;??\ &quot;Kč&quot;_-;_-@_-"/>
    <numFmt numFmtId="196" formatCode="_-* #,##0.00\ _K_č_-;\-* #,##0.00\ _K_č_-;_-* &quot;-&quot;??\ _K_č_-;_-@_-"/>
    <numFmt numFmtId="197" formatCode="#,##0.00_ ;\-#,##0.00\ "/>
    <numFmt numFmtId="198" formatCode="#,##0\ [$€-1];[Red]\-#,##0\ [$€-1]"/>
    <numFmt numFmtId="199" formatCode="d"/>
    <numFmt numFmtId="200" formatCode="[$-F800]dddd\,\ mmmm\ dd\,\ yyyy"/>
    <numFmt numFmtId="201" formatCode="[$€-2]\ #\ ##,000_);[Red]\([$€-2]\ #\ ##,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\ [$€-1];[Red]\-#,##0.0\ [$€-1]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4" fontId="22" fillId="0" borderId="10" xfId="0" applyNumberFormat="1" applyFont="1" applyBorder="1" applyAlignment="1">
      <alignment/>
    </xf>
    <xf numFmtId="4" fontId="22" fillId="0" borderId="11" xfId="0" applyNumberFormat="1" applyFont="1" applyBorder="1" applyAlignment="1">
      <alignment/>
    </xf>
    <xf numFmtId="0" fontId="22" fillId="0" borderId="12" xfId="0" applyFont="1" applyBorder="1" applyAlignment="1">
      <alignment horizontal="centerContinuous" vertical="center"/>
    </xf>
    <xf numFmtId="4" fontId="24" fillId="0" borderId="13" xfId="0" applyNumberFormat="1" applyFont="1" applyBorder="1" applyAlignment="1">
      <alignment/>
    </xf>
    <xf numFmtId="0" fontId="22" fillId="0" borderId="14" xfId="0" applyFont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4" fontId="24" fillId="0" borderId="19" xfId="0" applyNumberFormat="1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4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9" xfId="0" applyFont="1" applyBorder="1" applyAlignment="1">
      <alignment/>
    </xf>
    <xf numFmtId="4" fontId="22" fillId="0" borderId="22" xfId="0" applyNumberFormat="1" applyFont="1" applyFill="1" applyBorder="1" applyAlignment="1">
      <alignment/>
    </xf>
    <xf numFmtId="0" fontId="22" fillId="0" borderId="23" xfId="0" applyFont="1" applyBorder="1" applyAlignment="1">
      <alignment/>
    </xf>
    <xf numFmtId="4" fontId="22" fillId="0" borderId="14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4" fontId="24" fillId="0" borderId="15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4" fontId="24" fillId="0" borderId="24" xfId="0" applyNumberFormat="1" applyFont="1" applyBorder="1" applyAlignment="1">
      <alignment horizontal="right"/>
    </xf>
    <xf numFmtId="4" fontId="24" fillId="0" borderId="20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4" fontId="22" fillId="0" borderId="25" xfId="0" applyNumberFormat="1" applyFont="1" applyBorder="1" applyAlignment="1">
      <alignment/>
    </xf>
    <xf numFmtId="4" fontId="22" fillId="0" borderId="26" xfId="0" applyNumberFormat="1" applyFont="1" applyFill="1" applyBorder="1" applyAlignment="1">
      <alignment/>
    </xf>
    <xf numFmtId="4" fontId="22" fillId="0" borderId="27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4" fontId="24" fillId="0" borderId="16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0" fontId="26" fillId="0" borderId="0" xfId="0" applyFont="1" applyAlignment="1">
      <alignment/>
    </xf>
    <xf numFmtId="4" fontId="24" fillId="0" borderId="29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4" fontId="24" fillId="0" borderId="31" xfId="0" applyNumberFormat="1" applyFont="1" applyBorder="1" applyAlignment="1">
      <alignment/>
    </xf>
    <xf numFmtId="4" fontId="24" fillId="0" borderId="32" xfId="0" applyNumberFormat="1" applyFont="1" applyBorder="1" applyAlignment="1">
      <alignment/>
    </xf>
    <xf numFmtId="4" fontId="22" fillId="0" borderId="33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24" fillId="0" borderId="34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4" fontId="24" fillId="0" borderId="35" xfId="0" applyNumberFormat="1" applyFont="1" applyBorder="1" applyAlignment="1">
      <alignment/>
    </xf>
    <xf numFmtId="4" fontId="24" fillId="0" borderId="36" xfId="0" applyNumberFormat="1" applyFont="1" applyBorder="1" applyAlignment="1">
      <alignment/>
    </xf>
    <xf numFmtId="4" fontId="24" fillId="0" borderId="30" xfId="0" applyNumberFormat="1" applyFont="1" applyBorder="1" applyAlignment="1">
      <alignment/>
    </xf>
    <xf numFmtId="0" fontId="22" fillId="0" borderId="14" xfId="0" applyFont="1" applyBorder="1" applyAlignment="1">
      <alignment horizontal="left"/>
    </xf>
    <xf numFmtId="17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24" fillId="0" borderId="19" xfId="0" applyFont="1" applyBorder="1" applyAlignment="1">
      <alignment/>
    </xf>
    <xf numFmtId="4" fontId="24" fillId="0" borderId="37" xfId="0" applyNumberFormat="1" applyFont="1" applyBorder="1" applyAlignment="1">
      <alignment/>
    </xf>
    <xf numFmtId="0" fontId="22" fillId="0" borderId="14" xfId="0" applyFont="1" applyBorder="1" applyAlignment="1">
      <alignment/>
    </xf>
    <xf numFmtId="4" fontId="24" fillId="0" borderId="26" xfId="0" applyNumberFormat="1" applyFont="1" applyFill="1" applyBorder="1" applyAlignment="1">
      <alignment/>
    </xf>
    <xf numFmtId="4" fontId="24" fillId="0" borderId="27" xfId="0" applyNumberFormat="1" applyFont="1" applyFill="1" applyBorder="1" applyAlignment="1">
      <alignment/>
    </xf>
    <xf numFmtId="4" fontId="22" fillId="0" borderId="38" xfId="0" applyNumberFormat="1" applyFont="1" applyFill="1" applyBorder="1" applyAlignment="1">
      <alignment/>
    </xf>
    <xf numFmtId="4" fontId="24" fillId="0" borderId="39" xfId="0" applyNumberFormat="1" applyFont="1" applyBorder="1" applyAlignment="1">
      <alignment/>
    </xf>
    <xf numFmtId="0" fontId="22" fillId="0" borderId="25" xfId="0" applyFont="1" applyFill="1" applyBorder="1" applyAlignment="1">
      <alignment horizontal="left"/>
    </xf>
    <xf numFmtId="4" fontId="24" fillId="0" borderId="40" xfId="0" applyNumberFormat="1" applyFont="1" applyBorder="1" applyAlignment="1">
      <alignment/>
    </xf>
    <xf numFmtId="4" fontId="24" fillId="0" borderId="25" xfId="0" applyNumberFormat="1" applyFont="1" applyBorder="1" applyAlignment="1">
      <alignment/>
    </xf>
    <xf numFmtId="0" fontId="22" fillId="0" borderId="11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28" xfId="0" applyNumberFormat="1" applyFont="1" applyFill="1" applyBorder="1" applyAlignment="1">
      <alignment horizontal="center" vertical="center" wrapText="1"/>
    </xf>
    <xf numFmtId="4" fontId="22" fillId="0" borderId="41" xfId="0" applyNumberFormat="1" applyFont="1" applyFill="1" applyBorder="1" applyAlignment="1">
      <alignment/>
    </xf>
    <xf numFmtId="4" fontId="22" fillId="0" borderId="42" xfId="0" applyNumberFormat="1" applyFont="1" applyFill="1" applyBorder="1" applyAlignment="1">
      <alignment/>
    </xf>
    <xf numFmtId="4" fontId="22" fillId="0" borderId="14" xfId="0" applyNumberFormat="1" applyFont="1" applyFill="1" applyBorder="1" applyAlignment="1">
      <alignment/>
    </xf>
    <xf numFmtId="4" fontId="22" fillId="0" borderId="43" xfId="0" applyNumberFormat="1" applyFont="1" applyFill="1" applyBorder="1" applyAlignment="1">
      <alignment/>
    </xf>
    <xf numFmtId="4" fontId="22" fillId="0" borderId="42" xfId="0" applyNumberFormat="1" applyFont="1" applyFill="1" applyBorder="1" applyAlignment="1">
      <alignment horizontal="center"/>
    </xf>
    <xf numFmtId="4" fontId="22" fillId="0" borderId="14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7"/>
  <sheetViews>
    <sheetView tabSelected="1" zoomScale="75" zoomScaleNormal="75" zoomScalePageLayoutView="0" workbookViewId="0" topLeftCell="A1">
      <selection activeCell="E33" sqref="E33"/>
    </sheetView>
  </sheetViews>
  <sheetFormatPr defaultColWidth="9.140625" defaultRowHeight="12.75"/>
  <cols>
    <col min="1" max="1" width="36.8515625" style="0" customWidth="1"/>
    <col min="2" max="2" width="15.7109375" style="1" customWidth="1"/>
    <col min="3" max="3" width="13.421875" style="1" customWidth="1"/>
    <col min="4" max="4" width="12.57421875" style="1" customWidth="1"/>
    <col min="5" max="5" width="21.28125" style="0" customWidth="1"/>
  </cols>
  <sheetData>
    <row r="1" ht="18" customHeight="1">
      <c r="A1" s="50" t="s">
        <v>57</v>
      </c>
    </row>
    <row r="2" spans="1:3" ht="15.75" thickBot="1">
      <c r="A2" s="77"/>
      <c r="B2" s="77"/>
      <c r="C2" s="77"/>
    </row>
    <row r="3" spans="1:4" ht="50.25" customHeight="1" thickBot="1">
      <c r="A3" s="8" t="s">
        <v>0</v>
      </c>
      <c r="B3" s="78" t="s">
        <v>35</v>
      </c>
      <c r="C3" s="78" t="s">
        <v>36</v>
      </c>
      <c r="D3" s="79" t="s">
        <v>34</v>
      </c>
    </row>
    <row r="4" spans="1:6" ht="14.25">
      <c r="A4" s="15" t="s">
        <v>13</v>
      </c>
      <c r="B4" s="35">
        <v>6133.96</v>
      </c>
      <c r="C4" s="41">
        <v>6133.96</v>
      </c>
      <c r="D4" s="35">
        <f aca="true" t="shared" si="0" ref="D4:D10">B4-C4</f>
        <v>0</v>
      </c>
      <c r="E4" s="2"/>
      <c r="F4" s="2"/>
    </row>
    <row r="5" spans="1:6" ht="14.25">
      <c r="A5" s="15" t="s">
        <v>10</v>
      </c>
      <c r="B5" s="27">
        <v>15400</v>
      </c>
      <c r="C5" s="42">
        <v>15400</v>
      </c>
      <c r="D5" s="28">
        <f t="shared" si="0"/>
        <v>0</v>
      </c>
      <c r="F5" s="3"/>
    </row>
    <row r="6" spans="1:6" ht="14.25">
      <c r="A6" s="12" t="s">
        <v>14</v>
      </c>
      <c r="B6" s="14">
        <v>15100</v>
      </c>
      <c r="C6" s="43">
        <v>12306</v>
      </c>
      <c r="D6" s="28">
        <f t="shared" si="0"/>
        <v>2794</v>
      </c>
      <c r="F6" s="3"/>
    </row>
    <row r="7" spans="1:6" ht="14.25">
      <c r="A7" s="12" t="s">
        <v>15</v>
      </c>
      <c r="B7" s="14">
        <v>13000</v>
      </c>
      <c r="C7" s="43">
        <v>11698</v>
      </c>
      <c r="D7" s="28">
        <f t="shared" si="0"/>
        <v>1302</v>
      </c>
      <c r="F7" s="3"/>
    </row>
    <row r="8" spans="1:6" ht="14.25">
      <c r="A8" s="12" t="s">
        <v>16</v>
      </c>
      <c r="B8" s="14">
        <v>37000</v>
      </c>
      <c r="C8" s="43">
        <v>32700</v>
      </c>
      <c r="D8" s="28">
        <f t="shared" si="0"/>
        <v>4300</v>
      </c>
      <c r="F8" s="3"/>
    </row>
    <row r="9" spans="1:6" ht="14.25">
      <c r="A9" s="12" t="s">
        <v>56</v>
      </c>
      <c r="B9" s="28">
        <v>89.1</v>
      </c>
      <c r="C9" s="70">
        <v>62.29</v>
      </c>
      <c r="D9" s="28">
        <f t="shared" si="0"/>
        <v>26.809999999999995</v>
      </c>
      <c r="F9" s="3"/>
    </row>
    <row r="10" spans="1:4" ht="15" thickBot="1">
      <c r="A10" s="13" t="s">
        <v>1</v>
      </c>
      <c r="B10" s="14">
        <v>9.04</v>
      </c>
      <c r="C10" s="43">
        <v>1.25</v>
      </c>
      <c r="D10" s="48">
        <f t="shared" si="0"/>
        <v>7.789999999999999</v>
      </c>
    </row>
    <row r="11" spans="1:4" ht="21.75" customHeight="1" thickBot="1">
      <c r="A11" s="23" t="s">
        <v>2</v>
      </c>
      <c r="B11" s="24">
        <f>SUM(B4:B10)</f>
        <v>86732.09999999999</v>
      </c>
      <c r="C11" s="24">
        <f>SUM(C4:C10)</f>
        <v>78301.49999999999</v>
      </c>
      <c r="D11" s="44">
        <f>SUM(D4:D10)</f>
        <v>8430.6</v>
      </c>
    </row>
    <row r="12" spans="1:4" ht="21.75" customHeight="1" thickBot="1">
      <c r="A12" s="25"/>
      <c r="B12" s="26"/>
      <c r="C12" s="26"/>
      <c r="D12" s="26"/>
    </row>
    <row r="13" spans="1:4" ht="38.25" customHeight="1" thickBot="1">
      <c r="A13" s="6" t="s">
        <v>3</v>
      </c>
      <c r="B13" s="78" t="s">
        <v>35</v>
      </c>
      <c r="C13" s="78" t="s">
        <v>37</v>
      </c>
      <c r="D13" s="78" t="s">
        <v>34</v>
      </c>
    </row>
    <row r="14" spans="1:4" ht="15">
      <c r="A14" s="16" t="s">
        <v>17</v>
      </c>
      <c r="B14" s="4">
        <v>28370</v>
      </c>
      <c r="C14" s="45">
        <v>16820.28</v>
      </c>
      <c r="D14" s="49">
        <f>B14-C14</f>
        <v>11549.720000000001</v>
      </c>
    </row>
    <row r="15" spans="1:4" ht="15">
      <c r="A15" s="17" t="s">
        <v>18</v>
      </c>
      <c r="B15" s="4">
        <v>20720</v>
      </c>
      <c r="C15" s="45">
        <v>19360.09</v>
      </c>
      <c r="D15" s="5">
        <f>B15-C15</f>
        <v>1359.9099999999999</v>
      </c>
    </row>
    <row r="16" spans="1:4" ht="15">
      <c r="A16" s="18" t="s">
        <v>19</v>
      </c>
      <c r="B16" s="22">
        <f>SUM(B17:B28)</f>
        <v>30841.999999999996</v>
      </c>
      <c r="C16" s="45">
        <f>SUM(C17:C28)</f>
        <v>22896.61</v>
      </c>
      <c r="D16" s="47">
        <f>SUM(D17:D28)</f>
        <v>7945.390000000001</v>
      </c>
    </row>
    <row r="17" spans="1:4" ht="14.25">
      <c r="A17" s="19" t="s">
        <v>20</v>
      </c>
      <c r="B17" s="27">
        <v>1000</v>
      </c>
      <c r="C17" s="69">
        <v>1264.82</v>
      </c>
      <c r="D17" s="28">
        <f aca="true" t="shared" si="1" ref="D17:D32">B17-C17</f>
        <v>-264.81999999999994</v>
      </c>
    </row>
    <row r="18" spans="1:4" ht="14.25">
      <c r="A18" s="19" t="s">
        <v>21</v>
      </c>
      <c r="B18" s="28">
        <v>3850</v>
      </c>
      <c r="C18" s="70">
        <v>3849.1</v>
      </c>
      <c r="D18" s="28">
        <f t="shared" si="1"/>
        <v>0.900000000000091</v>
      </c>
    </row>
    <row r="19" spans="1:4" ht="14.25">
      <c r="A19" s="19" t="s">
        <v>23</v>
      </c>
      <c r="B19" s="28">
        <v>700</v>
      </c>
      <c r="C19" s="70">
        <v>588.62</v>
      </c>
      <c r="D19" s="28">
        <f t="shared" si="1"/>
        <v>111.38</v>
      </c>
    </row>
    <row r="20" spans="1:4" ht="14.25">
      <c r="A20" s="19" t="s">
        <v>22</v>
      </c>
      <c r="B20" s="28">
        <v>500</v>
      </c>
      <c r="C20" s="70">
        <v>580.86</v>
      </c>
      <c r="D20" s="28">
        <f t="shared" si="1"/>
        <v>-80.86000000000001</v>
      </c>
    </row>
    <row r="21" spans="1:5" ht="14.25">
      <c r="A21" s="19" t="s">
        <v>24</v>
      </c>
      <c r="B21" s="28">
        <v>14850</v>
      </c>
      <c r="C21" s="70">
        <v>10816.98</v>
      </c>
      <c r="D21" s="28">
        <f t="shared" si="1"/>
        <v>4033.0200000000004</v>
      </c>
      <c r="E21" s="36"/>
    </row>
    <row r="22" spans="1:5" ht="14.25">
      <c r="A22" s="19" t="s">
        <v>25</v>
      </c>
      <c r="B22" s="28">
        <v>1850</v>
      </c>
      <c r="C22" s="70">
        <v>100</v>
      </c>
      <c r="D22" s="28">
        <f t="shared" si="1"/>
        <v>1750</v>
      </c>
      <c r="E22" s="38"/>
    </row>
    <row r="23" spans="1:5" ht="14.25">
      <c r="A23" s="19" t="s">
        <v>26</v>
      </c>
      <c r="B23" s="28">
        <v>5552.8</v>
      </c>
      <c r="C23" s="70">
        <v>3840.23</v>
      </c>
      <c r="D23" s="28">
        <f t="shared" si="1"/>
        <v>1712.5700000000002</v>
      </c>
      <c r="E23" s="37"/>
    </row>
    <row r="24" spans="1:5" ht="14.25">
      <c r="A24" s="19" t="s">
        <v>33</v>
      </c>
      <c r="B24" s="28">
        <v>506</v>
      </c>
      <c r="C24" s="70">
        <v>670.15</v>
      </c>
      <c r="D24" s="28">
        <f t="shared" si="1"/>
        <v>-164.14999999999998</v>
      </c>
      <c r="E24" s="40"/>
    </row>
    <row r="25" spans="1:5" ht="13.5" customHeight="1">
      <c r="A25" s="19" t="s">
        <v>55</v>
      </c>
      <c r="B25" s="28">
        <v>89.1</v>
      </c>
      <c r="C25" s="70">
        <v>62.29</v>
      </c>
      <c r="D25" s="28">
        <f t="shared" si="1"/>
        <v>26.809999999999995</v>
      </c>
      <c r="E25" s="39"/>
    </row>
    <row r="26" spans="1:5" ht="13.5" customHeight="1">
      <c r="A26" s="19" t="s">
        <v>53</v>
      </c>
      <c r="B26" s="28">
        <v>89.1</v>
      </c>
      <c r="C26" s="70">
        <v>41.4</v>
      </c>
      <c r="D26" s="28">
        <f t="shared" si="1"/>
        <v>47.699999999999996</v>
      </c>
      <c r="E26" s="39"/>
    </row>
    <row r="27" spans="1:4" ht="14.25">
      <c r="A27" s="19" t="s">
        <v>27</v>
      </c>
      <c r="B27" s="28">
        <v>955</v>
      </c>
      <c r="C27" s="70">
        <v>803.34</v>
      </c>
      <c r="D27" s="28">
        <f t="shared" si="1"/>
        <v>151.65999999999997</v>
      </c>
    </row>
    <row r="28" spans="1:4" ht="14.25">
      <c r="A28" s="19" t="s">
        <v>28</v>
      </c>
      <c r="B28" s="28">
        <v>900</v>
      </c>
      <c r="C28" s="70">
        <v>278.82</v>
      </c>
      <c r="D28" s="28">
        <f t="shared" si="1"/>
        <v>621.1800000000001</v>
      </c>
    </row>
    <row r="29" spans="1:5" ht="13.5" customHeight="1">
      <c r="A29" s="17" t="s">
        <v>31</v>
      </c>
      <c r="B29" s="5">
        <v>3600</v>
      </c>
      <c r="C29" s="46">
        <v>2855</v>
      </c>
      <c r="D29" s="5">
        <f t="shared" si="1"/>
        <v>745</v>
      </c>
      <c r="E29" s="36"/>
    </row>
    <row r="30" spans="1:4" ht="15">
      <c r="A30" s="17" t="s">
        <v>29</v>
      </c>
      <c r="B30" s="5">
        <v>1050.9</v>
      </c>
      <c r="C30" s="46">
        <v>0</v>
      </c>
      <c r="D30" s="5">
        <f t="shared" si="1"/>
        <v>1050.9</v>
      </c>
    </row>
    <row r="31" spans="1:4" ht="15">
      <c r="A31" s="20" t="s">
        <v>30</v>
      </c>
      <c r="B31" s="5">
        <v>2000</v>
      </c>
      <c r="C31" s="46">
        <v>1404.22</v>
      </c>
      <c r="D31" s="5">
        <f t="shared" si="1"/>
        <v>595.78</v>
      </c>
    </row>
    <row r="32" spans="1:4" ht="15.75" thickBot="1">
      <c r="A32" s="21" t="s">
        <v>32</v>
      </c>
      <c r="B32" s="5">
        <v>149.2</v>
      </c>
      <c r="C32" s="71">
        <v>108.06</v>
      </c>
      <c r="D32" s="44">
        <f t="shared" si="1"/>
        <v>41.139999999999986</v>
      </c>
    </row>
    <row r="33" spans="1:4" ht="15.75" thickBot="1">
      <c r="A33" s="29" t="s">
        <v>4</v>
      </c>
      <c r="B33" s="80">
        <f>B14+B15+B16+B29+B30+B31+B32</f>
        <v>86732.09999999999</v>
      </c>
      <c r="C33" s="80">
        <f>C14+C15+C16+C29+C30+C31+C32</f>
        <v>63444.259999999995</v>
      </c>
      <c r="D33" s="80">
        <f>D14+D15+D16+D29+D30+D31+D32</f>
        <v>23287.840000000004</v>
      </c>
    </row>
    <row r="34" spans="1:4" ht="15.75" thickBot="1">
      <c r="A34" s="30"/>
      <c r="B34" s="26"/>
      <c r="C34" s="26"/>
      <c r="D34" s="26"/>
    </row>
    <row r="35" spans="1:4" ht="15" customHeight="1">
      <c r="A35" s="9" t="s">
        <v>5</v>
      </c>
      <c r="B35" s="53">
        <f>B11</f>
        <v>86732.09999999999</v>
      </c>
      <c r="C35" s="35">
        <f>C11</f>
        <v>78301.49999999999</v>
      </c>
      <c r="D35" s="7">
        <f>D11</f>
        <v>8430.6</v>
      </c>
    </row>
    <row r="36" spans="1:4" ht="15">
      <c r="A36" s="10" t="s">
        <v>6</v>
      </c>
      <c r="B36" s="54">
        <f>B33</f>
        <v>86732.09999999999</v>
      </c>
      <c r="C36" s="28">
        <f>C33</f>
        <v>63444.259999999995</v>
      </c>
      <c r="D36" s="51">
        <f>D33</f>
        <v>23287.840000000004</v>
      </c>
    </row>
    <row r="37" spans="1:4" ht="15.75" thickBot="1">
      <c r="A37" s="11" t="s">
        <v>7</v>
      </c>
      <c r="B37" s="55">
        <f>B35-B36</f>
        <v>0</v>
      </c>
      <c r="C37" s="56">
        <f>C35-C36</f>
        <v>14857.23999999999</v>
      </c>
      <c r="D37" s="52">
        <f>D35-D36</f>
        <v>-14857.240000000003</v>
      </c>
    </row>
    <row r="38" spans="1:4" ht="15.75" thickBot="1">
      <c r="A38" s="31"/>
      <c r="B38" s="32"/>
      <c r="C38" s="26"/>
      <c r="D38" s="32"/>
    </row>
    <row r="39" spans="1:4" ht="15.75" thickBot="1">
      <c r="A39" s="62" t="s">
        <v>8</v>
      </c>
      <c r="B39" s="81"/>
      <c r="C39" s="82">
        <f>SUM(C40:C42)</f>
        <v>14857.24</v>
      </c>
      <c r="D39" s="83"/>
    </row>
    <row r="40" spans="1:4" ht="15">
      <c r="A40" s="58" t="s">
        <v>9</v>
      </c>
      <c r="B40" s="59"/>
      <c r="C40" s="35">
        <v>14676.41</v>
      </c>
      <c r="D40" s="60"/>
    </row>
    <row r="41" spans="1:4" ht="15">
      <c r="A41" s="76" t="s">
        <v>11</v>
      </c>
      <c r="B41" s="54"/>
      <c r="C41" s="28">
        <v>159.94</v>
      </c>
      <c r="D41" s="72"/>
    </row>
    <row r="42" spans="1:4" ht="15.75" thickBot="1">
      <c r="A42" s="73" t="s">
        <v>54</v>
      </c>
      <c r="B42" s="74"/>
      <c r="C42" s="75">
        <v>20.89</v>
      </c>
      <c r="D42" s="61"/>
    </row>
    <row r="43" spans="1:4" ht="15.75" customHeight="1" thickBot="1">
      <c r="A43" s="33"/>
      <c r="B43" s="32"/>
      <c r="C43" s="32"/>
      <c r="D43" s="32"/>
    </row>
    <row r="44" spans="1:4" ht="15.75" thickBot="1">
      <c r="A44" s="62" t="s">
        <v>38</v>
      </c>
      <c r="B44" s="84" t="s">
        <v>39</v>
      </c>
      <c r="C44" s="85" t="s">
        <v>40</v>
      </c>
      <c r="D44" s="85" t="s">
        <v>34</v>
      </c>
    </row>
    <row r="45" spans="1:4" ht="14.25">
      <c r="A45" s="63" t="s">
        <v>41</v>
      </c>
      <c r="B45" s="57">
        <v>8.1</v>
      </c>
      <c r="C45" s="27">
        <v>0</v>
      </c>
      <c r="D45" s="27">
        <f aca="true" t="shared" si="2" ref="D45:D55">B45-C45</f>
        <v>8.1</v>
      </c>
    </row>
    <row r="46" spans="1:4" ht="14.25">
      <c r="A46" s="19" t="s">
        <v>42</v>
      </c>
      <c r="B46" s="54">
        <v>8.1</v>
      </c>
      <c r="C46" s="28">
        <v>0</v>
      </c>
      <c r="D46" s="27">
        <f t="shared" si="2"/>
        <v>8.1</v>
      </c>
    </row>
    <row r="47" spans="1:4" ht="14.25">
      <c r="A47" s="64" t="s">
        <v>43</v>
      </c>
      <c r="B47" s="54">
        <v>8.1</v>
      </c>
      <c r="C47" s="28">
        <v>0</v>
      </c>
      <c r="D47" s="27">
        <f t="shared" si="2"/>
        <v>8.1</v>
      </c>
    </row>
    <row r="48" spans="1:4" ht="14.25">
      <c r="A48" s="19" t="s">
        <v>44</v>
      </c>
      <c r="B48" s="54">
        <v>8.1</v>
      </c>
      <c r="C48" s="28">
        <v>8.4</v>
      </c>
      <c r="D48" s="27">
        <f t="shared" si="2"/>
        <v>-0.3000000000000007</v>
      </c>
    </row>
    <row r="49" spans="1:4" ht="14.25">
      <c r="A49" s="19" t="s">
        <v>45</v>
      </c>
      <c r="B49" s="54">
        <v>8.1</v>
      </c>
      <c r="C49" s="28">
        <v>8.4</v>
      </c>
      <c r="D49" s="27">
        <f t="shared" si="2"/>
        <v>-0.3000000000000007</v>
      </c>
    </row>
    <row r="50" spans="1:4" ht="14.25">
      <c r="A50" s="19" t="s">
        <v>46</v>
      </c>
      <c r="B50" s="54">
        <v>7.7</v>
      </c>
      <c r="C50" s="28">
        <v>8.4</v>
      </c>
      <c r="D50" s="27">
        <f t="shared" si="2"/>
        <v>-0.7000000000000002</v>
      </c>
    </row>
    <row r="51" spans="1:4" ht="14.25">
      <c r="A51" s="65" t="s">
        <v>47</v>
      </c>
      <c r="B51" s="54">
        <v>5.99</v>
      </c>
      <c r="C51" s="28">
        <v>7.8</v>
      </c>
      <c r="D51" s="27">
        <f t="shared" si="2"/>
        <v>-1.8099999999999996</v>
      </c>
    </row>
    <row r="52" spans="1:4" ht="14.25">
      <c r="A52" s="65" t="s">
        <v>48</v>
      </c>
      <c r="B52" s="54">
        <v>8.1</v>
      </c>
      <c r="C52" s="28">
        <v>8.4</v>
      </c>
      <c r="D52" s="27">
        <f t="shared" si="2"/>
        <v>-0.3000000000000007</v>
      </c>
    </row>
    <row r="53" spans="1:4" ht="14.25">
      <c r="A53" s="65" t="s">
        <v>49</v>
      </c>
      <c r="B53" s="54"/>
      <c r="C53" s="28"/>
      <c r="D53" s="27">
        <f t="shared" si="2"/>
        <v>0</v>
      </c>
    </row>
    <row r="54" spans="1:4" ht="14.25">
      <c r="A54" s="65" t="s">
        <v>50</v>
      </c>
      <c r="B54" s="54"/>
      <c r="C54" s="28"/>
      <c r="D54" s="27">
        <f t="shared" si="2"/>
        <v>0</v>
      </c>
    </row>
    <row r="55" spans="1:4" ht="15" thickBot="1">
      <c r="A55" s="66" t="s">
        <v>51</v>
      </c>
      <c r="B55" s="67"/>
      <c r="C55" s="14"/>
      <c r="D55" s="27">
        <f t="shared" si="2"/>
        <v>0</v>
      </c>
    </row>
    <row r="56" spans="1:4" ht="15.75" thickBot="1">
      <c r="A56" s="68" t="s">
        <v>52</v>
      </c>
      <c r="B56" s="81">
        <f>SUM(B45:B55)</f>
        <v>62.290000000000006</v>
      </c>
      <c r="C56" s="82">
        <f>SUM(C45:C55)</f>
        <v>41.4</v>
      </c>
      <c r="D56" s="82">
        <f>SUM(D45:D55)</f>
        <v>20.889999999999997</v>
      </c>
    </row>
    <row r="66" ht="14.25">
      <c r="A66" s="34" t="s">
        <v>58</v>
      </c>
    </row>
    <row r="67" ht="14.25">
      <c r="A67" s="34" t="s">
        <v>12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VERES</cp:lastModifiedBy>
  <cp:lastPrinted>2013-10-15T09:20:28Z</cp:lastPrinted>
  <dcterms:created xsi:type="dcterms:W3CDTF">2012-02-02T10:50:47Z</dcterms:created>
  <dcterms:modified xsi:type="dcterms:W3CDTF">2013-10-15T09:23:03Z</dcterms:modified>
  <cp:category/>
  <cp:version/>
  <cp:contentType/>
  <cp:contentStatus/>
</cp:coreProperties>
</file>