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15480" windowHeight="7815"/>
  </bookViews>
  <sheets>
    <sheet name="Návrh rozpočtu 2014" sheetId="1" r:id="rId1"/>
  </sheets>
  <calcPr calcId="145621"/>
</workbook>
</file>

<file path=xl/calcChain.xml><?xml version="1.0" encoding="utf-8"?>
<calcChain xmlns="http://schemas.openxmlformats.org/spreadsheetml/2006/main">
  <c r="B18" i="1" l="1"/>
  <c r="B37" i="1" s="1"/>
  <c r="B40" i="1" s="1"/>
  <c r="B13" i="1"/>
  <c r="B39" i="1" s="1"/>
  <c r="H10" i="1"/>
  <c r="I18" i="1"/>
  <c r="I37" i="1" s="1"/>
  <c r="I40" i="1" s="1"/>
  <c r="I13" i="1"/>
  <c r="I39" i="1" s="1"/>
  <c r="H16" i="1"/>
  <c r="H17" i="1"/>
  <c r="H19" i="1"/>
  <c r="H20" i="1"/>
  <c r="H21" i="1"/>
  <c r="H22" i="1"/>
  <c r="H23" i="1"/>
  <c r="H25" i="1"/>
  <c r="H27" i="1"/>
  <c r="H28" i="1"/>
  <c r="H29" i="1"/>
  <c r="H30" i="1"/>
  <c r="H31" i="1"/>
  <c r="H36" i="1"/>
  <c r="H35" i="1"/>
  <c r="H34" i="1"/>
  <c r="H32" i="1"/>
  <c r="D13" i="1"/>
  <c r="H9" i="1"/>
  <c r="H33" i="1"/>
  <c r="B41" i="1" l="1"/>
  <c r="I41" i="1"/>
  <c r="H5" i="1"/>
  <c r="H6" i="1"/>
  <c r="H7" i="1"/>
  <c r="H8" i="1"/>
  <c r="H11" i="1"/>
  <c r="H12" i="1"/>
  <c r="D46" i="1"/>
  <c r="D39" i="1"/>
  <c r="F13" i="1"/>
  <c r="F39" i="1" s="1"/>
  <c r="C37" i="1"/>
  <c r="E37" i="1"/>
  <c r="H13" i="1" l="1"/>
  <c r="H39" i="1" s="1"/>
  <c r="D18" i="1"/>
  <c r="E40" i="1"/>
  <c r="G37" i="1"/>
  <c r="C40" i="1"/>
  <c r="G13" i="1"/>
  <c r="E13" i="1"/>
  <c r="E39" i="1" s="1"/>
  <c r="C13" i="1"/>
  <c r="C39" i="1" s="1"/>
  <c r="D37" i="1" l="1"/>
  <c r="D40" i="1" s="1"/>
  <c r="D41" i="1" s="1"/>
  <c r="F26" i="1"/>
  <c r="H26" i="1" s="1"/>
  <c r="H24" i="1"/>
  <c r="G40" i="1"/>
  <c r="G39" i="1"/>
  <c r="C41" i="1"/>
  <c r="E41" i="1"/>
  <c r="F18" i="1" l="1"/>
  <c r="H18" i="1" s="1"/>
  <c r="H37" i="1" s="1"/>
  <c r="H40" i="1" s="1"/>
  <c r="H41" i="1" s="1"/>
  <c r="G41" i="1"/>
  <c r="F37" i="1" l="1"/>
  <c r="F40" i="1" s="1"/>
  <c r="F41" i="1" s="1"/>
</calcChain>
</file>

<file path=xl/sharedStrings.xml><?xml version="1.0" encoding="utf-8"?>
<sst xmlns="http://schemas.openxmlformats.org/spreadsheetml/2006/main" count="63" uniqueCount="59">
  <si>
    <t>Príjmy bežného roka</t>
  </si>
  <si>
    <t>z toho projekt</t>
  </si>
  <si>
    <t>z toho vlastné zdroje</t>
  </si>
  <si>
    <t>Zostatok z minulého roku</t>
  </si>
  <si>
    <t>Členské príspevky</t>
  </si>
  <si>
    <t>Príspevky na snem a konferencie</t>
  </si>
  <si>
    <t>Príspevky na vzdelávanie</t>
  </si>
  <si>
    <t>Grant</t>
  </si>
  <si>
    <t>Príjem do SF</t>
  </si>
  <si>
    <t>Úroky</t>
  </si>
  <si>
    <t>Príjmy celkom:</t>
  </si>
  <si>
    <t>Výdavky</t>
  </si>
  <si>
    <t>Na snem, radu  a konferencie</t>
  </si>
  <si>
    <t xml:space="preserve">Na vzdelávanie </t>
  </si>
  <si>
    <t>Prevádzka - na kanceláriu</t>
  </si>
  <si>
    <t>z toho: -  materiálové výdavky</t>
  </si>
  <si>
    <t xml:space="preserve">            - cestovné náhrady</t>
  </si>
  <si>
    <t xml:space="preserve">            - telefón, poštovné, inter.</t>
  </si>
  <si>
    <t xml:space="preserve">            - reprezentačný fond</t>
  </si>
  <si>
    <t xml:space="preserve">            - mzda výkon. predsedu</t>
  </si>
  <si>
    <t xml:space="preserve">            - ostatné mzdy a odmeny</t>
  </si>
  <si>
    <t xml:space="preserve">            - odvody do fondov</t>
  </si>
  <si>
    <t xml:space="preserve">            - stravné</t>
  </si>
  <si>
    <t xml:space="preserve">            - tvorba a SF</t>
  </si>
  <si>
    <t xml:space="preserve">            - čerpanie SF</t>
  </si>
  <si>
    <t xml:space="preserve">            - nájomné</t>
  </si>
  <si>
    <t xml:space="preserve">            - web stránka</t>
  </si>
  <si>
    <t xml:space="preserve">            - marketing a propagácia</t>
  </si>
  <si>
    <t>Služby a odmeny na zmluvu</t>
  </si>
  <si>
    <t>Spolufinancovanie projektov</t>
  </si>
  <si>
    <t xml:space="preserve">Medzinárodné vzťahy APÚMS </t>
  </si>
  <si>
    <r>
      <t xml:space="preserve">Ostatné </t>
    </r>
    <r>
      <rPr>
        <sz val="11"/>
        <rFont val="Arial"/>
        <family val="2"/>
        <charset val="238"/>
      </rPr>
      <t>(poplatky banke, daň)</t>
    </r>
  </si>
  <si>
    <t>Výdavky celkom:</t>
  </si>
  <si>
    <t>príjmy:</t>
  </si>
  <si>
    <t>výdavky:</t>
  </si>
  <si>
    <t>rozdiel:</t>
  </si>
  <si>
    <t xml:space="preserve">                z toho: koord. projektu</t>
  </si>
  <si>
    <t>z toho projekt- rozpočet</t>
  </si>
  <si>
    <t>z toho vlastné zdroje - rozpočet</t>
  </si>
  <si>
    <t>Čerpanie spolu 2014</t>
  </si>
  <si>
    <t>Čerpanie - projekt</t>
  </si>
  <si>
    <t>Čerpanie - vlastné zdroje</t>
  </si>
  <si>
    <t>Spracovala: Ing. Eva Mališová</t>
  </si>
  <si>
    <t>BÚ</t>
  </si>
  <si>
    <t>pokladňa</t>
  </si>
  <si>
    <t>pokladňa SF</t>
  </si>
  <si>
    <t>Spolu</t>
  </si>
  <si>
    <t>Skut. spolu 2014</t>
  </si>
  <si>
    <t>Skut. - vlastné zdroje</t>
  </si>
  <si>
    <t xml:space="preserve"> </t>
  </si>
  <si>
    <t>Skut. - projekt</t>
  </si>
  <si>
    <t>Vlastná činnosť</t>
  </si>
  <si>
    <t>V Turč. Tepliciach  14.1.2015</t>
  </si>
  <si>
    <t>Návrh rozpočtu 2015</t>
  </si>
  <si>
    <t>Upravený rozpočt 2014</t>
  </si>
  <si>
    <t>Príjmy z aktivít APUMS (rekl.part.)</t>
  </si>
  <si>
    <t xml:space="preserve">Skutočnosť    2013
</t>
  </si>
  <si>
    <t>Čerpanie rozpočtu za I. - XII. mesiac 2014 a návrh rozpočtu na rok 2015</t>
  </si>
  <si>
    <t>plus kniha 10€/člena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</si>
</sst>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38"/>
    </font>
    <font>
      <b/>
      <sz val="16"/>
      <name val="Arial Black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4" fontId="0" fillId="0" borderId="0" xfId="0" applyNumberFormat="1"/>
    <xf numFmtId="0" fontId="2" fillId="0" borderId="0" xfId="0" applyFont="1"/>
    <xf numFmtId="0" fontId="4" fillId="0" borderId="1" xfId="0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6" xfId="0" applyFont="1" applyBorder="1"/>
    <xf numFmtId="0" fontId="2" fillId="0" borderId="9" xfId="0" applyFont="1" applyBorder="1"/>
    <xf numFmtId="0" fontId="2" fillId="0" borderId="11" xfId="0" applyFont="1" applyBorder="1"/>
    <xf numFmtId="0" fontId="4" fillId="0" borderId="12" xfId="0" applyFont="1" applyBorder="1"/>
    <xf numFmtId="4" fontId="4" fillId="0" borderId="1" xfId="0" applyNumberFormat="1" applyFont="1" applyBorder="1"/>
    <xf numFmtId="0" fontId="2" fillId="0" borderId="0" xfId="0" applyFont="1" applyBorder="1"/>
    <xf numFmtId="4" fontId="2" fillId="0" borderId="0" xfId="0" applyNumberFormat="1" applyFont="1" applyBorder="1"/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/>
    <xf numFmtId="0" fontId="4" fillId="0" borderId="6" xfId="0" applyFont="1" applyBorder="1"/>
    <xf numFmtId="0" fontId="4" fillId="0" borderId="13" xfId="0" applyFont="1" applyBorder="1"/>
    <xf numFmtId="49" fontId="2" fillId="0" borderId="6" xfId="0" applyNumberFormat="1" applyFont="1" applyBorder="1"/>
    <xf numFmtId="0" fontId="4" fillId="0" borderId="6" xfId="0" applyFont="1" applyFill="1" applyBorder="1"/>
    <xf numFmtId="0" fontId="4" fillId="0" borderId="10" xfId="0" applyFont="1" applyBorder="1"/>
    <xf numFmtId="0" fontId="4" fillId="0" borderId="1" xfId="0" applyFont="1" applyBorder="1"/>
    <xf numFmtId="0" fontId="4" fillId="0" borderId="0" xfId="0" applyFont="1" applyFill="1" applyBorder="1"/>
    <xf numFmtId="4" fontId="4" fillId="0" borderId="0" xfId="0" applyNumberFormat="1" applyFont="1" applyFill="1" applyBorder="1"/>
    <xf numFmtId="0" fontId="2" fillId="0" borderId="0" xfId="0" applyFont="1" applyFill="1"/>
    <xf numFmtId="0" fontId="0" fillId="0" borderId="0" xfId="0" applyFill="1"/>
    <xf numFmtId="0" fontId="4" fillId="0" borderId="3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4" fontId="2" fillId="2" borderId="4" xfId="0" applyNumberFormat="1" applyFont="1" applyFill="1" applyBorder="1"/>
    <xf numFmtId="4" fontId="2" fillId="2" borderId="8" xfId="0" applyNumberFormat="1" applyFont="1" applyFill="1" applyBorder="1"/>
    <xf numFmtId="4" fontId="4" fillId="3" borderId="2" xfId="0" applyNumberFormat="1" applyFont="1" applyFill="1" applyBorder="1" applyAlignment="1">
      <alignment horizontal="center" vertical="center" wrapText="1"/>
    </xf>
    <xf numFmtId="4" fontId="2" fillId="2" borderId="9" xfId="0" applyNumberFormat="1" applyFont="1" applyFill="1" applyBorder="1"/>
    <xf numFmtId="4" fontId="4" fillId="2" borderId="2" xfId="0" applyNumberFormat="1" applyFont="1" applyFill="1" applyBorder="1"/>
    <xf numFmtId="4" fontId="4" fillId="2" borderId="18" xfId="0" applyNumberFormat="1" applyFont="1" applyFill="1" applyBorder="1"/>
    <xf numFmtId="4" fontId="4" fillId="2" borderId="19" xfId="0" applyNumberFormat="1" applyFont="1" applyFill="1" applyBorder="1"/>
    <xf numFmtId="4" fontId="2" fillId="2" borderId="19" xfId="0" applyNumberFormat="1" applyFont="1" applyFill="1" applyBorder="1"/>
    <xf numFmtId="4" fontId="2" fillId="2" borderId="5" xfId="0" applyNumberFormat="1" applyFont="1" applyFill="1" applyBorder="1"/>
    <xf numFmtId="4" fontId="4" fillId="3" borderId="1" xfId="0" applyNumberFormat="1" applyFont="1" applyFill="1" applyBorder="1"/>
    <xf numFmtId="4" fontId="4" fillId="3" borderId="17" xfId="0" applyNumberFormat="1" applyFont="1" applyFill="1" applyBorder="1"/>
    <xf numFmtId="4" fontId="4" fillId="2" borderId="1" xfId="0" applyNumberFormat="1" applyFont="1" applyFill="1" applyBorder="1"/>
    <xf numFmtId="4" fontId="4" fillId="3" borderId="7" xfId="0" applyNumberFormat="1" applyFont="1" applyFill="1" applyBorder="1"/>
    <xf numFmtId="4" fontId="4" fillId="3" borderId="6" xfId="0" applyNumberFormat="1" applyFont="1" applyFill="1" applyBorder="1"/>
    <xf numFmtId="4" fontId="2" fillId="3" borderId="6" xfId="0" applyNumberFormat="1" applyFont="1" applyFill="1" applyBorder="1"/>
    <xf numFmtId="4" fontId="2" fillId="3" borderId="4" xfId="0" applyNumberFormat="1" applyFont="1" applyFill="1" applyBorder="1"/>
    <xf numFmtId="4" fontId="0" fillId="0" borderId="20" xfId="0" applyNumberFormat="1" applyBorder="1"/>
    <xf numFmtId="0" fontId="4" fillId="4" borderId="1" xfId="0" applyFont="1" applyFill="1" applyBorder="1" applyAlignment="1">
      <alignment horizontal="center" vertical="center" wrapText="1"/>
    </xf>
    <xf numFmtId="0" fontId="2" fillId="4" borderId="7" xfId="0" applyFont="1" applyFill="1" applyBorder="1"/>
    <xf numFmtId="0" fontId="2" fillId="4" borderId="6" xfId="0" applyFont="1" applyFill="1" applyBorder="1"/>
    <xf numFmtId="2" fontId="2" fillId="4" borderId="6" xfId="0" applyNumberFormat="1" applyFont="1" applyFill="1" applyBorder="1"/>
    <xf numFmtId="4" fontId="4" fillId="4" borderId="1" xfId="0" applyNumberFormat="1" applyFont="1" applyFill="1" applyBorder="1"/>
    <xf numFmtId="0" fontId="4" fillId="4" borderId="2" xfId="0" applyFont="1" applyFill="1" applyBorder="1" applyAlignment="1">
      <alignment horizontal="center" vertical="center" wrapText="1"/>
    </xf>
    <xf numFmtId="4" fontId="4" fillId="4" borderId="2" xfId="0" applyNumberFormat="1" applyFont="1" applyFill="1" applyBorder="1"/>
    <xf numFmtId="2" fontId="4" fillId="4" borderId="7" xfId="0" applyNumberFormat="1" applyFont="1" applyFill="1" applyBorder="1"/>
    <xf numFmtId="0" fontId="4" fillId="4" borderId="6" xfId="0" applyFont="1" applyFill="1" applyBorder="1"/>
    <xf numFmtId="4" fontId="4" fillId="4" borderId="7" xfId="0" applyNumberFormat="1" applyFont="1" applyFill="1" applyBorder="1"/>
    <xf numFmtId="4" fontId="2" fillId="4" borderId="6" xfId="0" applyNumberFormat="1" applyFont="1" applyFill="1" applyBorder="1"/>
    <xf numFmtId="4" fontId="4" fillId="4" borderId="6" xfId="0" applyNumberFormat="1" applyFont="1" applyFill="1" applyBorder="1"/>
    <xf numFmtId="2" fontId="4" fillId="4" borderId="6" xfId="0" applyNumberFormat="1" applyFont="1" applyFill="1" applyBorder="1"/>
    <xf numFmtId="4" fontId="4" fillId="4" borderId="14" xfId="0" applyNumberFormat="1" applyFont="1" applyFill="1" applyBorder="1"/>
    <xf numFmtId="4" fontId="4" fillId="3" borderId="18" xfId="0" applyNumberFormat="1" applyFont="1" applyFill="1" applyBorder="1"/>
    <xf numFmtId="4" fontId="4" fillId="3" borderId="3" xfId="0" applyNumberFormat="1" applyFont="1" applyFill="1" applyBorder="1"/>
    <xf numFmtId="4" fontId="4" fillId="3" borderId="19" xfId="0" applyNumberFormat="1" applyFont="1" applyFill="1" applyBorder="1"/>
    <xf numFmtId="4" fontId="2" fillId="3" borderId="19" xfId="0" applyNumberFormat="1" applyFont="1" applyFill="1" applyBorder="1"/>
    <xf numFmtId="4" fontId="4" fillId="3" borderId="16" xfId="0" applyNumberFormat="1" applyFont="1" applyFill="1" applyBorder="1"/>
    <xf numFmtId="2" fontId="2" fillId="4" borderId="4" xfId="0" applyNumberFormat="1" applyFont="1" applyFill="1" applyBorder="1"/>
    <xf numFmtId="2" fontId="2" fillId="4" borderId="8" xfId="0" applyNumberFormat="1" applyFont="1" applyFill="1" applyBorder="1"/>
    <xf numFmtId="0" fontId="2" fillId="0" borderId="3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/>
    </xf>
    <xf numFmtId="4" fontId="0" fillId="0" borderId="21" xfId="0" applyNumberFormat="1" applyBorder="1"/>
    <xf numFmtId="0" fontId="2" fillId="0" borderId="10" xfId="0" applyFont="1" applyFill="1" applyBorder="1" applyAlignment="1">
      <alignment horizontal="left"/>
    </xf>
    <xf numFmtId="4" fontId="0" fillId="0" borderId="24" xfId="0" applyNumberFormat="1" applyBorder="1"/>
    <xf numFmtId="0" fontId="4" fillId="0" borderId="1" xfId="0" applyFont="1" applyFill="1" applyBorder="1" applyAlignment="1">
      <alignment horizontal="left"/>
    </xf>
    <xf numFmtId="4" fontId="5" fillId="0" borderId="26" xfId="0" applyNumberFormat="1" applyFont="1" applyBorder="1"/>
    <xf numFmtId="4" fontId="2" fillId="3" borderId="0" xfId="0" applyNumberFormat="1" applyFont="1" applyFill="1" applyBorder="1"/>
    <xf numFmtId="0" fontId="2" fillId="3" borderId="7" xfId="0" applyFont="1" applyFill="1" applyBorder="1"/>
    <xf numFmtId="2" fontId="2" fillId="3" borderId="7" xfId="0" applyNumberFormat="1" applyFont="1" applyFill="1" applyBorder="1"/>
    <xf numFmtId="2" fontId="2" fillId="3" borderId="6" xfId="0" applyNumberFormat="1" applyFont="1" applyFill="1" applyBorder="1"/>
    <xf numFmtId="4" fontId="2" fillId="4" borderId="5" xfId="0" applyNumberFormat="1" applyFont="1" applyFill="1" applyBorder="1"/>
    <xf numFmtId="4" fontId="2" fillId="4" borderId="9" xfId="0" applyNumberFormat="1" applyFont="1" applyFill="1" applyBorder="1"/>
    <xf numFmtId="2" fontId="2" fillId="3" borderId="6" xfId="0" applyNumberFormat="1" applyFont="1" applyFill="1" applyBorder="1" applyAlignment="1">
      <alignment vertical="top"/>
    </xf>
    <xf numFmtId="4" fontId="4" fillId="5" borderId="6" xfId="0" applyNumberFormat="1" applyFont="1" applyFill="1" applyBorder="1"/>
    <xf numFmtId="4" fontId="2" fillId="5" borderId="6" xfId="0" applyNumberFormat="1" applyFont="1" applyFill="1" applyBorder="1"/>
    <xf numFmtId="4" fontId="2" fillId="0" borderId="5" xfId="0" applyNumberFormat="1" applyFont="1" applyBorder="1"/>
    <xf numFmtId="4" fontId="2" fillId="0" borderId="9" xfId="0" applyNumberFormat="1" applyFont="1" applyBorder="1"/>
    <xf numFmtId="4" fontId="4" fillId="0" borderId="2" xfId="0" applyNumberFormat="1" applyFont="1" applyBorder="1"/>
    <xf numFmtId="4" fontId="4" fillId="3" borderId="0" xfId="0" applyNumberFormat="1" applyFont="1" applyFill="1" applyBorder="1"/>
    <xf numFmtId="4" fontId="2" fillId="3" borderId="5" xfId="0" applyNumberFormat="1" applyFont="1" applyFill="1" applyBorder="1"/>
    <xf numFmtId="4" fontId="2" fillId="3" borderId="9" xfId="0" applyNumberFormat="1" applyFont="1" applyFill="1" applyBorder="1"/>
    <xf numFmtId="4" fontId="4" fillId="3" borderId="2" xfId="0" applyNumberFormat="1" applyFont="1" applyFill="1" applyBorder="1"/>
    <xf numFmtId="4" fontId="0" fillId="3" borderId="22" xfId="0" applyNumberFormat="1" applyFont="1" applyFill="1" applyBorder="1"/>
    <xf numFmtId="4" fontId="0" fillId="3" borderId="23" xfId="0" applyNumberFormat="1" applyFont="1" applyFill="1" applyBorder="1"/>
    <xf numFmtId="4" fontId="0" fillId="3" borderId="25" xfId="0" applyNumberFormat="1" applyFont="1" applyFill="1" applyBorder="1"/>
    <xf numFmtId="4" fontId="5" fillId="3" borderId="15" xfId="0" applyNumberFormat="1" applyFont="1" applyFill="1" applyBorder="1"/>
    <xf numFmtId="4" fontId="0" fillId="3" borderId="0" xfId="0" applyNumberFormat="1" applyFont="1" applyFill="1"/>
    <xf numFmtId="0" fontId="0" fillId="0" borderId="0" xfId="0" applyFont="1"/>
    <xf numFmtId="0" fontId="0" fillId="0" borderId="0" xfId="0" applyFont="1" applyFill="1"/>
    <xf numFmtId="4" fontId="2" fillId="0" borderId="3" xfId="0" applyNumberFormat="1" applyFont="1" applyBorder="1"/>
    <xf numFmtId="4" fontId="2" fillId="0" borderId="10" xfId="0" applyNumberFormat="1" applyFont="1" applyBorder="1"/>
    <xf numFmtId="4" fontId="0" fillId="0" borderId="0" xfId="0" applyNumberFormat="1" applyBorder="1"/>
    <xf numFmtId="4" fontId="5" fillId="0" borderId="0" xfId="0" applyNumberFormat="1" applyFont="1" applyBorder="1"/>
    <xf numFmtId="4" fontId="4" fillId="5" borderId="1" xfId="0" applyNumberFormat="1" applyFont="1" applyFill="1" applyBorder="1" applyAlignment="1">
      <alignment horizontal="center" vertical="center" wrapText="1"/>
    </xf>
    <xf numFmtId="4" fontId="2" fillId="5" borderId="7" xfId="0" applyNumberFormat="1" applyFont="1" applyFill="1" applyBorder="1"/>
    <xf numFmtId="4" fontId="2" fillId="5" borderId="10" xfId="0" applyNumberFormat="1" applyFont="1" applyFill="1" applyBorder="1"/>
    <xf numFmtId="4" fontId="4" fillId="5" borderId="1" xfId="0" applyNumberFormat="1" applyFont="1" applyFill="1" applyBorder="1"/>
    <xf numFmtId="4" fontId="4" fillId="5" borderId="7" xfId="0" applyNumberFormat="1" applyFont="1" applyFill="1" applyBorder="1"/>
    <xf numFmtId="4" fontId="2" fillId="5" borderId="3" xfId="0" applyNumberFormat="1" applyFont="1" applyFill="1" applyBorder="1"/>
    <xf numFmtId="4" fontId="4" fillId="6" borderId="1" xfId="0" applyNumberFormat="1" applyFont="1" applyFill="1" applyBorder="1" applyAlignment="1">
      <alignment horizontal="center" vertical="center" wrapText="1"/>
    </xf>
    <xf numFmtId="4" fontId="2" fillId="6" borderId="3" xfId="0" applyNumberFormat="1" applyFont="1" applyFill="1" applyBorder="1"/>
    <xf numFmtId="4" fontId="2" fillId="6" borderId="7" xfId="0" applyNumberFormat="1" applyFont="1" applyFill="1" applyBorder="1"/>
    <xf numFmtId="4" fontId="2" fillId="6" borderId="10" xfId="0" applyNumberFormat="1" applyFont="1" applyFill="1" applyBorder="1"/>
    <xf numFmtId="4" fontId="2" fillId="6" borderId="6" xfId="0" applyNumberFormat="1" applyFont="1" applyFill="1" applyBorder="1"/>
    <xf numFmtId="4" fontId="2" fillId="6" borderId="13" xfId="0" applyNumberFormat="1" applyFont="1" applyFill="1" applyBorder="1"/>
    <xf numFmtId="4" fontId="4" fillId="6" borderId="1" xfId="0" applyNumberFormat="1" applyFont="1" applyFill="1" applyBorder="1"/>
    <xf numFmtId="4" fontId="4" fillId="6" borderId="7" xfId="0" applyNumberFormat="1" applyFont="1" applyFill="1" applyBorder="1"/>
    <xf numFmtId="4" fontId="4" fillId="6" borderId="6" xfId="0" applyNumberFormat="1" applyFont="1" applyFill="1" applyBorder="1"/>
    <xf numFmtId="4" fontId="2" fillId="6" borderId="3" xfId="0" applyNumberFormat="1" applyFont="1" applyFill="1" applyBorder="1" applyAlignment="1">
      <alignment horizontal="right"/>
    </xf>
    <xf numFmtId="4" fontId="4" fillId="6" borderId="10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51"/>
  <sheetViews>
    <sheetView tabSelected="1" zoomScale="90" zoomScaleNormal="90" workbookViewId="0">
      <selection activeCell="I18" sqref="I18"/>
    </sheetView>
  </sheetViews>
  <sheetFormatPr defaultRowHeight="14.25" x14ac:dyDescent="0.2"/>
  <cols>
    <col min="1" max="1" width="32.140625" customWidth="1"/>
    <col min="2" max="2" width="12.5703125" customWidth="1"/>
    <col min="3" max="3" width="11.7109375" style="2" customWidth="1"/>
    <col min="4" max="4" width="11.5703125" style="2" customWidth="1"/>
    <col min="5" max="6" width="11.5703125" style="3" customWidth="1"/>
    <col min="7" max="7" width="10.5703125" style="3" customWidth="1"/>
    <col min="8" max="8" width="11.42578125" customWidth="1"/>
    <col min="9" max="9" width="11.7109375" style="2" customWidth="1"/>
    <col min="10" max="10" width="9.140625" customWidth="1"/>
  </cols>
  <sheetData>
    <row r="1" spans="1:9" ht="24.75" customHeight="1" x14ac:dyDescent="0.5">
      <c r="A1" s="1" t="s">
        <v>57</v>
      </c>
    </row>
    <row r="2" spans="1:9" ht="9.75" customHeight="1" thickBot="1" x14ac:dyDescent="0.25">
      <c r="A2" s="32"/>
    </row>
    <row r="3" spans="1:9" ht="60.75" customHeight="1" thickBot="1" x14ac:dyDescent="0.25">
      <c r="A3" s="4" t="s">
        <v>0</v>
      </c>
      <c r="B3" s="111" t="s">
        <v>56</v>
      </c>
      <c r="C3" s="6" t="s">
        <v>54</v>
      </c>
      <c r="D3" s="35" t="s">
        <v>47</v>
      </c>
      <c r="E3" s="50" t="s">
        <v>37</v>
      </c>
      <c r="F3" s="5" t="s">
        <v>50</v>
      </c>
      <c r="G3" s="55" t="s">
        <v>38</v>
      </c>
      <c r="H3" s="5" t="s">
        <v>48</v>
      </c>
      <c r="I3" s="105" t="s">
        <v>53</v>
      </c>
    </row>
    <row r="4" spans="1:9" x14ac:dyDescent="0.2">
      <c r="A4" s="7" t="s">
        <v>3</v>
      </c>
      <c r="B4" s="120">
        <v>6133.96</v>
      </c>
      <c r="C4" s="33">
        <v>36690.49</v>
      </c>
      <c r="D4" s="48">
        <v>36690.49</v>
      </c>
      <c r="E4" s="51">
        <v>33500</v>
      </c>
      <c r="F4" s="80">
        <v>33500</v>
      </c>
      <c r="G4" s="69">
        <v>3190.49</v>
      </c>
      <c r="H4" s="79">
        <v>3190.49</v>
      </c>
      <c r="I4" s="106">
        <v>7256.31</v>
      </c>
    </row>
    <row r="5" spans="1:9" x14ac:dyDescent="0.2">
      <c r="A5" s="7" t="s">
        <v>4</v>
      </c>
      <c r="B5" s="113">
        <v>15540</v>
      </c>
      <c r="C5" s="34">
        <v>17240</v>
      </c>
      <c r="D5" s="81">
        <v>17230</v>
      </c>
      <c r="E5" s="52">
        <v>0</v>
      </c>
      <c r="F5" s="81"/>
      <c r="G5" s="70">
        <v>17240</v>
      </c>
      <c r="H5" s="47">
        <f t="shared" ref="H5:H12" si="0">D5</f>
        <v>17230</v>
      </c>
      <c r="I5" s="86">
        <v>15000</v>
      </c>
    </row>
    <row r="6" spans="1:9" x14ac:dyDescent="0.2">
      <c r="A6" s="9" t="s">
        <v>5</v>
      </c>
      <c r="B6" s="114">
        <v>18744</v>
      </c>
      <c r="C6" s="34">
        <v>8622</v>
      </c>
      <c r="D6" s="81">
        <v>8622</v>
      </c>
      <c r="E6" s="52">
        <v>0</v>
      </c>
      <c r="F6" s="81"/>
      <c r="G6" s="70">
        <v>8622</v>
      </c>
      <c r="H6" s="47">
        <f t="shared" si="0"/>
        <v>8622</v>
      </c>
      <c r="I6" s="86">
        <v>15100</v>
      </c>
    </row>
    <row r="7" spans="1:9" x14ac:dyDescent="0.2">
      <c r="A7" s="9" t="s">
        <v>6</v>
      </c>
      <c r="B7" s="114">
        <v>11698</v>
      </c>
      <c r="C7" s="34">
        <v>9340</v>
      </c>
      <c r="D7" s="81">
        <v>9340.7000000000007</v>
      </c>
      <c r="E7" s="52">
        <v>0</v>
      </c>
      <c r="F7" s="81"/>
      <c r="G7" s="70">
        <v>9340</v>
      </c>
      <c r="H7" s="47">
        <f t="shared" si="0"/>
        <v>9340.7000000000007</v>
      </c>
      <c r="I7" s="86">
        <v>8000</v>
      </c>
    </row>
    <row r="8" spans="1:9" x14ac:dyDescent="0.2">
      <c r="A8" s="9" t="s">
        <v>55</v>
      </c>
      <c r="B8" s="114">
        <v>42300</v>
      </c>
      <c r="C8" s="34">
        <v>50000</v>
      </c>
      <c r="D8" s="81">
        <v>47400</v>
      </c>
      <c r="E8" s="52">
        <v>0</v>
      </c>
      <c r="F8" s="81"/>
      <c r="G8" s="70">
        <v>50000</v>
      </c>
      <c r="H8" s="47">
        <f t="shared" si="0"/>
        <v>47400</v>
      </c>
      <c r="I8" s="86">
        <v>42000</v>
      </c>
    </row>
    <row r="9" spans="1:9" x14ac:dyDescent="0.2">
      <c r="A9" s="9" t="s">
        <v>51</v>
      </c>
      <c r="B9" s="114">
        <v>0</v>
      </c>
      <c r="C9" s="34">
        <v>0</v>
      </c>
      <c r="D9" s="81">
        <v>4000</v>
      </c>
      <c r="E9" s="52">
        <v>0</v>
      </c>
      <c r="F9" s="81"/>
      <c r="G9" s="70">
        <v>0</v>
      </c>
      <c r="H9" s="47">
        <f t="shared" si="0"/>
        <v>4000</v>
      </c>
      <c r="I9" s="86">
        <v>0</v>
      </c>
    </row>
    <row r="10" spans="1:9" x14ac:dyDescent="0.2">
      <c r="A10" s="9" t="s">
        <v>7</v>
      </c>
      <c r="B10" s="114">
        <v>33500</v>
      </c>
      <c r="C10" s="34">
        <v>0</v>
      </c>
      <c r="D10" s="81">
        <v>0</v>
      </c>
      <c r="E10" s="52">
        <v>0</v>
      </c>
      <c r="F10" s="81"/>
      <c r="G10" s="70">
        <v>0</v>
      </c>
      <c r="H10" s="47">
        <f t="shared" si="0"/>
        <v>0</v>
      </c>
      <c r="I10" s="86">
        <v>33500</v>
      </c>
    </row>
    <row r="11" spans="1:9" x14ac:dyDescent="0.2">
      <c r="A11" s="9" t="s">
        <v>8</v>
      </c>
      <c r="B11" s="115">
        <v>87.32</v>
      </c>
      <c r="C11" s="34">
        <v>88</v>
      </c>
      <c r="D11" s="84">
        <v>96.46</v>
      </c>
      <c r="E11" s="52">
        <v>0</v>
      </c>
      <c r="F11" s="81"/>
      <c r="G11" s="70">
        <v>88</v>
      </c>
      <c r="H11" s="47">
        <f t="shared" si="0"/>
        <v>96.46</v>
      </c>
      <c r="I11" s="86">
        <v>100</v>
      </c>
    </row>
    <row r="12" spans="1:9" ht="15" thickBot="1" x14ac:dyDescent="0.25">
      <c r="A12" s="10" t="s">
        <v>9</v>
      </c>
      <c r="B12" s="114">
        <v>1.57</v>
      </c>
      <c r="C12" s="36">
        <v>4</v>
      </c>
      <c r="D12" s="81">
        <v>3.03</v>
      </c>
      <c r="E12" s="53">
        <v>0</v>
      </c>
      <c r="F12" s="81"/>
      <c r="G12" s="70">
        <v>4</v>
      </c>
      <c r="H12" s="47">
        <f t="shared" si="0"/>
        <v>3.03</v>
      </c>
      <c r="I12" s="107">
        <v>3.69</v>
      </c>
    </row>
    <row r="13" spans="1:9" ht="21.75" customHeight="1" thickBot="1" x14ac:dyDescent="0.3">
      <c r="A13" s="11" t="s">
        <v>10</v>
      </c>
      <c r="B13" s="117">
        <f t="shared" ref="B13:I13" si="1">SUM(B4:B12)</f>
        <v>128004.85</v>
      </c>
      <c r="C13" s="37">
        <f t="shared" si="1"/>
        <v>121984.48999999999</v>
      </c>
      <c r="D13" s="42">
        <f t="shared" si="1"/>
        <v>123382.68000000001</v>
      </c>
      <c r="E13" s="54">
        <f t="shared" si="1"/>
        <v>33500</v>
      </c>
      <c r="F13" s="12">
        <f t="shared" si="1"/>
        <v>33500</v>
      </c>
      <c r="G13" s="56">
        <f t="shared" si="1"/>
        <v>88484.489999999991</v>
      </c>
      <c r="H13" s="12">
        <f t="shared" si="1"/>
        <v>89882.680000000008</v>
      </c>
      <c r="I13" s="108">
        <f t="shared" si="1"/>
        <v>120960</v>
      </c>
    </row>
    <row r="14" spans="1:9" ht="12.75" customHeight="1" thickBot="1" x14ac:dyDescent="0.25">
      <c r="A14" s="13"/>
      <c r="C14" s="14"/>
      <c r="D14" s="78"/>
      <c r="I14" s="14"/>
    </row>
    <row r="15" spans="1:9" ht="47.25" customHeight="1" thickBot="1" x14ac:dyDescent="0.25">
      <c r="A15" s="15" t="s">
        <v>11</v>
      </c>
      <c r="B15" s="111" t="s">
        <v>56</v>
      </c>
      <c r="C15" s="6" t="s">
        <v>54</v>
      </c>
      <c r="D15" s="35" t="s">
        <v>39</v>
      </c>
      <c r="E15" s="50" t="s">
        <v>1</v>
      </c>
      <c r="F15" s="5" t="s">
        <v>40</v>
      </c>
      <c r="G15" s="50" t="s">
        <v>2</v>
      </c>
      <c r="H15" s="5" t="s">
        <v>41</v>
      </c>
      <c r="I15" s="105" t="s">
        <v>53</v>
      </c>
    </row>
    <row r="16" spans="1:9" ht="15" x14ac:dyDescent="0.25">
      <c r="A16" s="16" t="s">
        <v>12</v>
      </c>
      <c r="B16" s="118">
        <v>35297.15</v>
      </c>
      <c r="C16" s="38">
        <v>54000</v>
      </c>
      <c r="D16" s="65">
        <v>53921.98</v>
      </c>
      <c r="E16" s="57">
        <v>51310</v>
      </c>
      <c r="F16" s="64">
        <v>51310</v>
      </c>
      <c r="G16" s="57">
        <v>2690</v>
      </c>
      <c r="H16" s="46">
        <f t="shared" ref="H16:H36" si="2">D16-F16</f>
        <v>2611.9800000000032</v>
      </c>
      <c r="I16" s="109">
        <v>32000</v>
      </c>
    </row>
    <row r="17" spans="1:10" ht="15" x14ac:dyDescent="0.25">
      <c r="A17" s="17" t="s">
        <v>13</v>
      </c>
      <c r="B17" s="118">
        <v>19360.09</v>
      </c>
      <c r="C17" s="39">
        <v>17800</v>
      </c>
      <c r="D17" s="46">
        <v>17792.22</v>
      </c>
      <c r="E17" s="58">
        <v>0</v>
      </c>
      <c r="F17" s="66"/>
      <c r="G17" s="62">
        <v>17800</v>
      </c>
      <c r="H17" s="46">
        <f t="shared" si="2"/>
        <v>17792.22</v>
      </c>
      <c r="I17" s="85">
        <v>17200</v>
      </c>
      <c r="J17" t="s">
        <v>58</v>
      </c>
    </row>
    <row r="18" spans="1:10" ht="15" x14ac:dyDescent="0.25">
      <c r="A18" s="18" t="s">
        <v>14</v>
      </c>
      <c r="B18" s="118">
        <f>SUM(B19:B31)</f>
        <v>30833.06</v>
      </c>
      <c r="C18" s="38">
        <v>39288</v>
      </c>
      <c r="D18" s="45">
        <f>SUM(D19:D32)-D24</f>
        <v>38348.49</v>
      </c>
      <c r="E18" s="59">
        <v>15125</v>
      </c>
      <c r="F18" s="64">
        <f>SUM(F19:F32)-F24</f>
        <v>15125</v>
      </c>
      <c r="G18" s="59">
        <v>24163</v>
      </c>
      <c r="H18" s="46">
        <f t="shared" si="2"/>
        <v>23223.489999999998</v>
      </c>
      <c r="I18" s="109">
        <f>SUM(I19:I32)</f>
        <v>34190</v>
      </c>
    </row>
    <row r="19" spans="1:10" x14ac:dyDescent="0.2">
      <c r="A19" s="8" t="s">
        <v>15</v>
      </c>
      <c r="B19" s="113">
        <v>1582.71</v>
      </c>
      <c r="C19" s="40">
        <v>2500</v>
      </c>
      <c r="D19" s="47">
        <v>1560.43</v>
      </c>
      <c r="E19" s="60">
        <v>1250</v>
      </c>
      <c r="F19" s="67">
        <v>1250</v>
      </c>
      <c r="G19" s="60">
        <v>1250</v>
      </c>
      <c r="H19" s="47">
        <f t="shared" si="2"/>
        <v>310.43000000000006</v>
      </c>
      <c r="I19" s="86">
        <v>1500</v>
      </c>
    </row>
    <row r="20" spans="1:10" x14ac:dyDescent="0.2">
      <c r="A20" s="8" t="s">
        <v>16</v>
      </c>
      <c r="B20" s="115">
        <v>4957.55</v>
      </c>
      <c r="C20" s="40">
        <v>5450</v>
      </c>
      <c r="D20" s="47">
        <v>5329.97</v>
      </c>
      <c r="E20" s="60">
        <v>1840</v>
      </c>
      <c r="F20" s="67">
        <v>1840</v>
      </c>
      <c r="G20" s="60">
        <v>3610</v>
      </c>
      <c r="H20" s="47">
        <f t="shared" si="2"/>
        <v>3489.9700000000003</v>
      </c>
      <c r="I20" s="86">
        <v>4500</v>
      </c>
    </row>
    <row r="21" spans="1:10" x14ac:dyDescent="0.2">
      <c r="A21" s="8" t="s">
        <v>17</v>
      </c>
      <c r="B21" s="115">
        <v>784.92</v>
      </c>
      <c r="C21" s="40">
        <v>800</v>
      </c>
      <c r="D21" s="47">
        <v>774.76</v>
      </c>
      <c r="E21" s="60" t="s">
        <v>49</v>
      </c>
      <c r="F21" s="67"/>
      <c r="G21" s="60">
        <v>800</v>
      </c>
      <c r="H21" s="47">
        <f t="shared" si="2"/>
        <v>774.76</v>
      </c>
      <c r="I21" s="86">
        <v>800</v>
      </c>
    </row>
    <row r="22" spans="1:10" x14ac:dyDescent="0.2">
      <c r="A22" s="8" t="s">
        <v>18</v>
      </c>
      <c r="B22" s="115">
        <v>575.36</v>
      </c>
      <c r="C22" s="40">
        <v>100</v>
      </c>
      <c r="D22" s="47">
        <v>63.65</v>
      </c>
      <c r="E22" s="60" t="s">
        <v>49</v>
      </c>
      <c r="F22" s="67"/>
      <c r="G22" s="60">
        <v>100</v>
      </c>
      <c r="H22" s="47">
        <f t="shared" si="2"/>
        <v>63.65</v>
      </c>
      <c r="I22" s="86">
        <v>300</v>
      </c>
    </row>
    <row r="23" spans="1:10" x14ac:dyDescent="0.2">
      <c r="A23" s="8" t="s">
        <v>19</v>
      </c>
      <c r="B23" s="115">
        <v>14991.83</v>
      </c>
      <c r="C23" s="40">
        <v>16220</v>
      </c>
      <c r="D23" s="47">
        <v>16175.86</v>
      </c>
      <c r="E23" s="60">
        <v>5500</v>
      </c>
      <c r="F23" s="47">
        <v>5500</v>
      </c>
      <c r="G23" s="60">
        <v>10720</v>
      </c>
      <c r="H23" s="47">
        <f t="shared" si="2"/>
        <v>10675.86</v>
      </c>
      <c r="I23" s="86">
        <v>16220</v>
      </c>
    </row>
    <row r="24" spans="1:10" x14ac:dyDescent="0.2">
      <c r="A24" s="19" t="s">
        <v>36</v>
      </c>
      <c r="B24" s="116">
        <v>0</v>
      </c>
      <c r="C24" s="40">
        <v>5500</v>
      </c>
      <c r="D24" s="47">
        <v>5500</v>
      </c>
      <c r="E24" s="60">
        <v>5500</v>
      </c>
      <c r="F24" s="47">
        <v>5500</v>
      </c>
      <c r="G24" s="60">
        <v>0</v>
      </c>
      <c r="H24" s="47">
        <f t="shared" si="2"/>
        <v>0</v>
      </c>
      <c r="I24" s="86">
        <v>0</v>
      </c>
    </row>
    <row r="25" spans="1:10" x14ac:dyDescent="0.2">
      <c r="A25" s="8" t="s">
        <v>20</v>
      </c>
      <c r="B25" s="115">
        <v>600</v>
      </c>
      <c r="C25" s="40">
        <v>1750</v>
      </c>
      <c r="D25" s="47">
        <v>1500</v>
      </c>
      <c r="E25" s="60">
        <v>0</v>
      </c>
      <c r="F25" s="67"/>
      <c r="G25" s="60">
        <v>1750</v>
      </c>
      <c r="H25" s="47">
        <f t="shared" si="2"/>
        <v>1500</v>
      </c>
      <c r="I25" s="86">
        <v>1750</v>
      </c>
    </row>
    <row r="26" spans="1:10" x14ac:dyDescent="0.2">
      <c r="A26" s="8" t="s">
        <v>21</v>
      </c>
      <c r="B26" s="115">
        <v>5303.42</v>
      </c>
      <c r="C26" s="40">
        <v>5720</v>
      </c>
      <c r="D26" s="47">
        <v>6231.46</v>
      </c>
      <c r="E26" s="60">
        <v>2035</v>
      </c>
      <c r="F26" s="67">
        <f>F23*0.37</f>
        <v>2035</v>
      </c>
      <c r="G26" s="60">
        <v>3685</v>
      </c>
      <c r="H26" s="47">
        <f t="shared" si="2"/>
        <v>4196.46</v>
      </c>
      <c r="I26" s="86">
        <v>6470</v>
      </c>
    </row>
    <row r="27" spans="1:10" x14ac:dyDescent="0.2">
      <c r="A27" s="8" t="s">
        <v>22</v>
      </c>
      <c r="B27" s="115">
        <v>580.54999999999995</v>
      </c>
      <c r="C27" s="40">
        <v>680</v>
      </c>
      <c r="D27" s="47">
        <v>645.46</v>
      </c>
      <c r="E27" s="60">
        <v>0</v>
      </c>
      <c r="F27" s="67"/>
      <c r="G27" s="60">
        <v>680</v>
      </c>
      <c r="H27" s="47">
        <f t="shared" si="2"/>
        <v>645.46</v>
      </c>
      <c r="I27" s="86">
        <v>680</v>
      </c>
    </row>
    <row r="28" spans="1:10" ht="13.5" customHeight="1" x14ac:dyDescent="0.2">
      <c r="A28" s="8" t="s">
        <v>23</v>
      </c>
      <c r="B28" s="115">
        <v>87.32</v>
      </c>
      <c r="C28" s="40">
        <v>88</v>
      </c>
      <c r="D28" s="47">
        <v>96.46</v>
      </c>
      <c r="E28" s="60">
        <v>0</v>
      </c>
      <c r="F28" s="67"/>
      <c r="G28" s="60">
        <v>88</v>
      </c>
      <c r="H28" s="47">
        <f t="shared" si="2"/>
        <v>96.46</v>
      </c>
      <c r="I28" s="86">
        <v>100</v>
      </c>
    </row>
    <row r="29" spans="1:10" ht="13.5" customHeight="1" x14ac:dyDescent="0.2">
      <c r="A29" s="8" t="s">
        <v>24</v>
      </c>
      <c r="B29" s="115">
        <v>67</v>
      </c>
      <c r="C29" s="40">
        <v>100</v>
      </c>
      <c r="D29" s="47">
        <v>99</v>
      </c>
      <c r="E29" s="60">
        <v>0</v>
      </c>
      <c r="F29" s="67"/>
      <c r="G29" s="60">
        <v>100</v>
      </c>
      <c r="H29" s="47">
        <f t="shared" si="2"/>
        <v>99</v>
      </c>
      <c r="I29" s="86">
        <v>100</v>
      </c>
    </row>
    <row r="30" spans="1:10" x14ac:dyDescent="0.2">
      <c r="A30" s="8" t="s">
        <v>25</v>
      </c>
      <c r="B30" s="115">
        <v>1023.58</v>
      </c>
      <c r="C30" s="40">
        <v>990</v>
      </c>
      <c r="D30" s="47">
        <v>982.63</v>
      </c>
      <c r="E30" s="60">
        <v>0</v>
      </c>
      <c r="F30" s="67"/>
      <c r="G30" s="60">
        <v>990</v>
      </c>
      <c r="H30" s="47">
        <f t="shared" si="2"/>
        <v>982.63</v>
      </c>
      <c r="I30" s="86">
        <v>990</v>
      </c>
    </row>
    <row r="31" spans="1:10" x14ac:dyDescent="0.2">
      <c r="A31" s="8" t="s">
        <v>26</v>
      </c>
      <c r="B31" s="115">
        <v>278.82</v>
      </c>
      <c r="C31" s="40">
        <v>280</v>
      </c>
      <c r="D31" s="47">
        <v>278.82</v>
      </c>
      <c r="E31" s="60">
        <v>0</v>
      </c>
      <c r="F31" s="67"/>
      <c r="G31" s="60">
        <v>280</v>
      </c>
      <c r="H31" s="47">
        <f t="shared" si="2"/>
        <v>278.82</v>
      </c>
      <c r="I31" s="86">
        <v>280</v>
      </c>
    </row>
    <row r="32" spans="1:10" x14ac:dyDescent="0.2">
      <c r="A32" s="19" t="s">
        <v>27</v>
      </c>
      <c r="B32" s="116">
        <v>0</v>
      </c>
      <c r="C32" s="40">
        <v>4610</v>
      </c>
      <c r="D32" s="47">
        <v>4609.99</v>
      </c>
      <c r="E32" s="60">
        <v>4500</v>
      </c>
      <c r="F32" s="67">
        <v>4500</v>
      </c>
      <c r="G32" s="60">
        <v>110</v>
      </c>
      <c r="H32" s="47">
        <f t="shared" si="2"/>
        <v>109.98999999999978</v>
      </c>
      <c r="I32" s="86">
        <v>500</v>
      </c>
    </row>
    <row r="33" spans="1:9" ht="13.5" customHeight="1" x14ac:dyDescent="0.25">
      <c r="A33" s="17" t="s">
        <v>28</v>
      </c>
      <c r="B33" s="119">
        <v>3675</v>
      </c>
      <c r="C33" s="39">
        <v>2280</v>
      </c>
      <c r="D33" s="46">
        <v>2280</v>
      </c>
      <c r="E33" s="61">
        <v>480</v>
      </c>
      <c r="F33" s="66">
        <v>480</v>
      </c>
      <c r="G33" s="61">
        <v>1800</v>
      </c>
      <c r="H33" s="46">
        <f t="shared" si="2"/>
        <v>1800</v>
      </c>
      <c r="I33" s="85">
        <v>2280</v>
      </c>
    </row>
    <row r="34" spans="1:9" ht="15" x14ac:dyDescent="0.25">
      <c r="A34" s="17" t="s">
        <v>29</v>
      </c>
      <c r="B34" s="119">
        <v>0</v>
      </c>
      <c r="C34" s="39">
        <v>0</v>
      </c>
      <c r="D34" s="46"/>
      <c r="E34" s="61">
        <v>0</v>
      </c>
      <c r="F34" s="66"/>
      <c r="G34" s="61">
        <v>0</v>
      </c>
      <c r="H34" s="46">
        <f t="shared" si="2"/>
        <v>0</v>
      </c>
      <c r="I34" s="85">
        <v>0</v>
      </c>
    </row>
    <row r="35" spans="1:9" ht="15" x14ac:dyDescent="0.25">
      <c r="A35" s="20" t="s">
        <v>30</v>
      </c>
      <c r="B35" s="119">
        <v>1997.01</v>
      </c>
      <c r="C35" s="39">
        <v>3700</v>
      </c>
      <c r="D35" s="46">
        <v>3631.52</v>
      </c>
      <c r="E35" s="61">
        <v>0</v>
      </c>
      <c r="F35" s="66"/>
      <c r="G35" s="61">
        <v>3700</v>
      </c>
      <c r="H35" s="46">
        <f t="shared" si="2"/>
        <v>3631.52</v>
      </c>
      <c r="I35" s="85">
        <v>3000</v>
      </c>
    </row>
    <row r="36" spans="1:9" ht="15.75" thickBot="1" x14ac:dyDescent="0.3">
      <c r="A36" s="21" t="s">
        <v>31</v>
      </c>
      <c r="B36" s="121">
        <v>152.05000000000001</v>
      </c>
      <c r="C36" s="39">
        <v>153</v>
      </c>
      <c r="D36" s="46">
        <v>152.16</v>
      </c>
      <c r="E36" s="61">
        <v>85</v>
      </c>
      <c r="F36" s="66">
        <v>85</v>
      </c>
      <c r="G36" s="63">
        <v>68</v>
      </c>
      <c r="H36" s="46">
        <f t="shared" si="2"/>
        <v>67.16</v>
      </c>
      <c r="I36" s="85">
        <v>153</v>
      </c>
    </row>
    <row r="37" spans="1:9" ht="15.75" thickBot="1" x14ac:dyDescent="0.3">
      <c r="A37" s="22" t="s">
        <v>32</v>
      </c>
      <c r="B37" s="117">
        <f t="shared" ref="B37:G37" si="3">B16+B17+B18+B33+B34+B35+B36</f>
        <v>91314.36</v>
      </c>
      <c r="C37" s="44">
        <f t="shared" si="3"/>
        <v>117221</v>
      </c>
      <c r="D37" s="43">
        <f t="shared" si="3"/>
        <v>116126.37000000001</v>
      </c>
      <c r="E37" s="44">
        <f t="shared" si="3"/>
        <v>67000</v>
      </c>
      <c r="F37" s="68">
        <f t="shared" si="3"/>
        <v>67000</v>
      </c>
      <c r="G37" s="44">
        <f t="shared" si="3"/>
        <v>50221</v>
      </c>
      <c r="H37" s="42">
        <f>H16+H17+H18-H24+H33+H34+H35+H36</f>
        <v>49126.37</v>
      </c>
      <c r="I37" s="108">
        <f>I16+I17+I18+I33+I34+I35+I36</f>
        <v>88823</v>
      </c>
    </row>
    <row r="38" spans="1:9" s="26" customFormat="1" ht="15.75" thickBot="1" x14ac:dyDescent="0.3">
      <c r="A38" s="23"/>
      <c r="B38" s="100"/>
      <c r="C38" s="24"/>
      <c r="D38" s="90"/>
      <c r="E38" s="25"/>
      <c r="F38" s="25"/>
      <c r="G38" s="25"/>
      <c r="H38" s="100"/>
      <c r="I38" s="24"/>
    </row>
    <row r="39" spans="1:9" ht="15" customHeight="1" x14ac:dyDescent="0.25">
      <c r="A39" s="27" t="s">
        <v>33</v>
      </c>
      <c r="B39" s="112">
        <f>B13</f>
        <v>128004.85</v>
      </c>
      <c r="C39" s="41">
        <f t="shared" ref="C39:H39" si="4">C13</f>
        <v>121984.48999999999</v>
      </c>
      <c r="D39" s="91">
        <f t="shared" si="4"/>
        <v>123382.68000000001</v>
      </c>
      <c r="E39" s="82">
        <f t="shared" si="4"/>
        <v>33500</v>
      </c>
      <c r="F39" s="87">
        <f t="shared" si="4"/>
        <v>33500</v>
      </c>
      <c r="G39" s="82">
        <f t="shared" si="4"/>
        <v>88484.489999999991</v>
      </c>
      <c r="H39" s="101">
        <f t="shared" si="4"/>
        <v>89882.680000000008</v>
      </c>
      <c r="I39" s="110">
        <f>I13</f>
        <v>120960</v>
      </c>
    </row>
    <row r="40" spans="1:9" ht="15.75" thickBot="1" x14ac:dyDescent="0.3">
      <c r="A40" s="28" t="s">
        <v>34</v>
      </c>
      <c r="B40" s="114">
        <f>B37</f>
        <v>91314.36</v>
      </c>
      <c r="C40" s="36">
        <f t="shared" ref="C40:H40" si="5">C37</f>
        <v>117221</v>
      </c>
      <c r="D40" s="92">
        <f t="shared" si="5"/>
        <v>116126.37000000001</v>
      </c>
      <c r="E40" s="83">
        <f t="shared" si="5"/>
        <v>67000</v>
      </c>
      <c r="F40" s="88">
        <f t="shared" si="5"/>
        <v>67000</v>
      </c>
      <c r="G40" s="83">
        <f t="shared" si="5"/>
        <v>50221</v>
      </c>
      <c r="H40" s="102">
        <f t="shared" si="5"/>
        <v>49126.37</v>
      </c>
      <c r="I40" s="107">
        <f>I37</f>
        <v>88823</v>
      </c>
    </row>
    <row r="41" spans="1:9" ht="15.75" thickBot="1" x14ac:dyDescent="0.3">
      <c r="A41" s="29" t="s">
        <v>35</v>
      </c>
      <c r="B41" s="117">
        <f>B39-B40</f>
        <v>36690.490000000005</v>
      </c>
      <c r="C41" s="37">
        <f t="shared" ref="C41:H41" si="6">C39-C40</f>
        <v>4763.4899999999907</v>
      </c>
      <c r="D41" s="93">
        <f t="shared" si="6"/>
        <v>7256.3099999999977</v>
      </c>
      <c r="E41" s="56">
        <f t="shared" si="6"/>
        <v>-33500</v>
      </c>
      <c r="F41" s="89">
        <f t="shared" si="6"/>
        <v>-33500</v>
      </c>
      <c r="G41" s="56">
        <f t="shared" si="6"/>
        <v>38263.489999999991</v>
      </c>
      <c r="H41" s="12">
        <f t="shared" si="6"/>
        <v>40756.310000000005</v>
      </c>
      <c r="I41" s="108">
        <f>I39-I40</f>
        <v>32137</v>
      </c>
    </row>
    <row r="42" spans="1:9" s="26" customFormat="1" ht="15.75" thickBot="1" x14ac:dyDescent="0.3">
      <c r="A42" s="30"/>
      <c r="B42" s="100"/>
      <c r="C42" s="24"/>
      <c r="D42" s="90"/>
      <c r="E42" s="25"/>
      <c r="F42" s="25"/>
      <c r="G42" s="25"/>
      <c r="H42" s="100"/>
      <c r="I42" s="24"/>
    </row>
    <row r="43" spans="1:9" x14ac:dyDescent="0.2">
      <c r="A43" s="71" t="s">
        <v>43</v>
      </c>
      <c r="B43" s="99"/>
      <c r="C43" s="73"/>
      <c r="D43" s="94">
        <v>7049.43</v>
      </c>
      <c r="H43" s="99"/>
      <c r="I43" s="103"/>
    </row>
    <row r="44" spans="1:9" x14ac:dyDescent="0.2">
      <c r="A44" s="72" t="s">
        <v>44</v>
      </c>
      <c r="B44" s="99"/>
      <c r="C44" s="49"/>
      <c r="D44" s="95">
        <v>189.1</v>
      </c>
      <c r="H44" s="99"/>
      <c r="I44" s="103"/>
    </row>
    <row r="45" spans="1:9" ht="15" thickBot="1" x14ac:dyDescent="0.25">
      <c r="A45" s="74" t="s">
        <v>45</v>
      </c>
      <c r="B45" s="99"/>
      <c r="C45" s="75"/>
      <c r="D45" s="96">
        <v>17.78</v>
      </c>
      <c r="H45" s="99"/>
      <c r="I45" s="103"/>
    </row>
    <row r="46" spans="1:9" ht="15.75" thickBot="1" x14ac:dyDescent="0.3">
      <c r="A46" s="76" t="s">
        <v>46</v>
      </c>
      <c r="B46" s="99"/>
      <c r="C46" s="77"/>
      <c r="D46" s="97">
        <f>SUM(D43:D45)</f>
        <v>7256.31</v>
      </c>
      <c r="H46" s="99"/>
      <c r="I46" s="104"/>
    </row>
    <row r="47" spans="1:9" ht="15" x14ac:dyDescent="0.25">
      <c r="A47" s="31" t="s">
        <v>42</v>
      </c>
      <c r="D47" s="98"/>
    </row>
    <row r="48" spans="1:9" ht="15" x14ac:dyDescent="0.25">
      <c r="A48" s="31" t="s">
        <v>52</v>
      </c>
      <c r="D48" s="98"/>
    </row>
    <row r="49" spans="1:4" x14ac:dyDescent="0.2">
      <c r="D49" s="98"/>
    </row>
    <row r="50" spans="1:4" ht="15" x14ac:dyDescent="0.25">
      <c r="A50" s="31"/>
      <c r="D50" s="98"/>
    </row>
    <row r="51" spans="1:4" ht="15" x14ac:dyDescent="0.25">
      <c r="A51" s="31"/>
      <c r="D51" s="98"/>
    </row>
  </sheetData>
  <pageMargins left="0.25" right="0.25" top="0.75" bottom="0.75" header="0.3" footer="0.3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Návrh rozpočtu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</dc:creator>
  <cp:lastModifiedBy>VERES</cp:lastModifiedBy>
  <cp:lastPrinted>2015-02-24T18:56:42Z</cp:lastPrinted>
  <dcterms:created xsi:type="dcterms:W3CDTF">2014-01-27T17:57:28Z</dcterms:created>
  <dcterms:modified xsi:type="dcterms:W3CDTF">2015-02-24T19:00:25Z</dcterms:modified>
</cp:coreProperties>
</file>